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5156" windowHeight="7536" activeTab="2"/>
  </bookViews>
  <sheets>
    <sheet name="form" sheetId="7" r:id="rId1"/>
    <sheet name="คำอธิบาย" sheetId="9" r:id="rId2"/>
    <sheet name="EX." sheetId="8" r:id="rId3"/>
  </sheets>
  <definedNames>
    <definedName name="_xlnm.Print_Area" localSheetId="2">EX.!$A$1:$S$34</definedName>
    <definedName name="_xlnm.Print_Area" localSheetId="0">form!$A$1:$S$33</definedName>
    <definedName name="_xlnm.Print_Area" localSheetId="1">คำอธิบาย!$A$1:$O$34</definedName>
  </definedNames>
  <calcPr calcId="145621"/>
</workbook>
</file>

<file path=xl/calcChain.xml><?xml version="1.0" encoding="utf-8"?>
<calcChain xmlns="http://schemas.openxmlformats.org/spreadsheetml/2006/main">
  <c r="C13" i="8" l="1"/>
  <c r="C14" i="8" s="1"/>
  <c r="K24" i="8" l="1"/>
  <c r="P24" i="8" s="1"/>
  <c r="K23" i="8"/>
  <c r="K22" i="8"/>
  <c r="K21" i="8"/>
  <c r="P21" i="8" s="1"/>
  <c r="N24" i="8"/>
  <c r="O24" i="8" s="1"/>
  <c r="Q24" i="8" s="1"/>
  <c r="N23" i="8"/>
  <c r="O23" i="8" s="1"/>
  <c r="Q23" i="8" s="1"/>
  <c r="N22" i="8"/>
  <c r="O22" i="8" s="1"/>
  <c r="Q22" i="8" s="1"/>
  <c r="N21" i="8"/>
  <c r="O21" i="8" s="1"/>
  <c r="Q21" i="8" s="1"/>
  <c r="R21" i="8" s="1"/>
  <c r="P22" i="8" l="1"/>
  <c r="R22" i="8" s="1"/>
  <c r="R24" i="8"/>
  <c r="P23" i="8"/>
  <c r="R23" i="8" s="1"/>
</calcChain>
</file>

<file path=xl/sharedStrings.xml><?xml version="1.0" encoding="utf-8"?>
<sst xmlns="http://schemas.openxmlformats.org/spreadsheetml/2006/main" count="296" uniqueCount="171">
  <si>
    <t>ลำดับ</t>
  </si>
  <si>
    <t>ชื่อ-สกุล</t>
  </si>
  <si>
    <t>เจ้าของที่ดิน</t>
  </si>
  <si>
    <t>ที่อยู่</t>
  </si>
  <si>
    <t>หมายเลขแปลง</t>
  </si>
  <si>
    <t>ไร่</t>
  </si>
  <si>
    <t>งาน</t>
  </si>
  <si>
    <t>ค่าใช้จ่ายที่ต้องชำระ</t>
  </si>
  <si>
    <t>สรุปรายการคำนวณค่าใช้จ่ายในการจัดระบบน้ำเพื่อเกษตรกรรม</t>
  </si>
  <si>
    <t>สำนักงานจัดรูปที่ดินและจัดระบบน้ำเพื่อเกษตรกรรม ที่...........</t>
  </si>
  <si>
    <t>เนื้อที่ใช้ก่อสร้าง</t>
  </si>
  <si>
    <t>ตร.ว.</t>
  </si>
  <si>
    <t>คำนวณเป็นไร่</t>
  </si>
  <si>
    <t>(บาท)</t>
  </si>
  <si>
    <t xml:space="preserve"> (เมตร)</t>
  </si>
  <si>
    <t>(เมตร)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</si>
  <si>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</si>
  <si>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</si>
  <si>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</si>
  <si>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</si>
  <si>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</si>
  <si>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</si>
  <si>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</si>
  <si>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</si>
  <si>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</si>
  <si>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</si>
  <si>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</si>
  <si>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</si>
  <si>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</si>
  <si>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</si>
  <si>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r>
      <t xml:space="preserve">      </t>
    </r>
    <r>
      <rPr>
        <b/>
        <sz val="16"/>
        <color theme="1"/>
        <rFont val="TH SarabunPSK"/>
        <family val="2"/>
      </rPr>
      <t xml:space="preserve">  </t>
    </r>
  </si>
  <si>
    <r>
      <t xml:space="preserve">  </t>
    </r>
    <r>
      <rPr>
        <b/>
        <sz val="16"/>
        <color theme="1"/>
        <rFont val="TH SarabunPSK"/>
        <family val="2"/>
      </rPr>
      <t xml:space="preserve">      </t>
    </r>
  </si>
  <si>
    <r>
      <t xml:space="preserve"> </t>
    </r>
    <r>
      <rPr>
        <b/>
        <sz val="16"/>
        <color theme="1"/>
        <rFont val="TH SarabunPSK"/>
        <family val="2"/>
      </rPr>
      <t xml:space="preserve">       </t>
    </r>
  </si>
  <si>
    <r>
      <t xml:space="preserve">   </t>
    </r>
    <r>
      <rPr>
        <b/>
        <sz val="16"/>
        <color theme="1"/>
        <rFont val="TH SarabunPSK"/>
        <family val="2"/>
      </rPr>
      <t xml:space="preserve">     </t>
    </r>
  </si>
  <si>
    <r>
      <t xml:space="preserve">     </t>
    </r>
    <r>
      <rPr>
        <b/>
        <sz val="16"/>
        <color theme="1"/>
        <rFont val="TH SarabunPSK"/>
        <family val="2"/>
      </rPr>
      <t xml:space="preserve">   </t>
    </r>
  </si>
  <si>
    <t>คำนวณเป็น ตร.ว.</t>
  </si>
  <si>
    <t>ลงชื่อ</t>
  </si>
  <si>
    <t>ลงวันที่</t>
  </si>
  <si>
    <t>(A)</t>
  </si>
  <si>
    <t>(B)</t>
  </si>
  <si>
    <t>(C)</t>
  </si>
  <si>
    <t>(D)</t>
  </si>
  <si>
    <t>(E)</t>
  </si>
  <si>
    <t>(F)</t>
  </si>
  <si>
    <t>(G)</t>
  </si>
  <si>
    <t>(H)</t>
  </si>
  <si>
    <t>คำนวณเป็น ตร.ม.</t>
  </si>
  <si>
    <t>บาท</t>
  </si>
  <si>
    <t>บาท/ไร่</t>
  </si>
  <si>
    <t>พื้นที่รับประโยชน์</t>
  </si>
  <si>
    <t>อัตราค่าก่อสร้าง</t>
  </si>
  <si>
    <t>เนื้อที่ถือครอง</t>
  </si>
  <si>
    <t xml:space="preserve">  มูลค่าที่ดินที่ใช้ก่อสร้าง</t>
  </si>
  <si>
    <t>ค่าก่อสร้าง</t>
  </si>
  <si>
    <t xml:space="preserve">บาท/ไร่   </t>
  </si>
  <si>
    <t>ร้อยละ 10 ของอัตราค่าก่อสร้าง</t>
  </si>
  <si>
    <t>ความกว้างแนวก่อสร้าง</t>
  </si>
  <si>
    <t xml:space="preserve">แผนงานจัดรูปที่ดินและจัดระบบน้ำเพื่อเกษตรกรรม ปี.............. หมายถึง ปีที่ได้รับอนุมัติจาก คจก. หรือผู้ที่ได้รับมอบหมาย   </t>
  </si>
  <si>
    <t xml:space="preserve">พื้นที่รับประโยชน์                  </t>
  </si>
  <si>
    <t xml:space="preserve">ค่าก่อสร้าง                           </t>
  </si>
  <si>
    <t xml:space="preserve">    หมายถึง  ค่าใช้จ่ายจริงในการจัดระบบชลประทานทางน้ำชลประทานหรือแหล่งน้ำอื่นใดไปใช้ประโยชน์ในพื้นที่โครงการจัดระบบน้ำฯ รวมทั้งการจัดสร้างถนนหรือทางลำเลียงในไร่นา</t>
  </si>
  <si>
    <t xml:space="preserve">ชื่อ-สกุล เจ้าของที่ดิน </t>
  </si>
  <si>
    <t xml:space="preserve">ที่อยู่ </t>
  </si>
  <si>
    <t xml:space="preserve">หมายเลขแปลง </t>
  </si>
  <si>
    <t xml:space="preserve">ประเภทหลักฐานที่ดิน </t>
  </si>
  <si>
    <t xml:space="preserve">เนื้อที่ถือครอง </t>
  </si>
  <si>
    <t xml:space="preserve">ความกว้างแนวก่อสร้าง </t>
  </si>
  <si>
    <t xml:space="preserve">มูลค่าที่ดินที่ใช้ก่อสร้าง </t>
  </si>
  <si>
    <t xml:space="preserve">ค่าใช้จ่ายที่ต้องชำระ </t>
  </si>
  <si>
    <t xml:space="preserve">ร้อยละ 10 ของอัตราค่าก่อสร้าง  </t>
  </si>
  <si>
    <t xml:space="preserve">สำหรับที่ดินที่ไม่ได้รับการยกเว้น       </t>
  </si>
  <si>
    <t xml:space="preserve">งานก่อสร้างคูส่งน้ำ </t>
  </si>
  <si>
    <t xml:space="preserve">                       </t>
  </si>
  <si>
    <t xml:space="preserve">งานก่อสร้างท่อส่งน้ำ </t>
  </si>
  <si>
    <t xml:space="preserve">                         </t>
  </si>
  <si>
    <t xml:space="preserve">    หมายถึง  ปีที่ประกาศเขตการจัดระบบน้ำเพื่อเกษตรกรรมตามมาตรา 23 แห่ง พรบ.จัดรูปที่ดินเพื่อเกษตรกรรม พ.ศ.2558</t>
  </si>
  <si>
    <t xml:space="preserve">    หมายถึง  ประเภทหลักฐานที่ดินที่ถือครอง เช่น โฉนดที่ดิน ,น.ส.3 ก เป็นต้น</t>
  </si>
  <si>
    <t xml:space="preserve">    หมายถึง  ร้อยละ 10 ของอัตราค่าก่อสร้างเฉลี่ยต่อไร่</t>
  </si>
  <si>
    <t xml:space="preserve">    กรอกเลข 1</t>
  </si>
  <si>
    <t xml:space="preserve">    กรอกเลข 2</t>
  </si>
  <si>
    <t xml:space="preserve">    กรอกเลข 3</t>
  </si>
  <si>
    <t>คำนวณตามเนื้อที่ถือครอง</t>
  </si>
  <si>
    <t xml:space="preserve">เนื้อที่ใช้ก่อสร้าง        </t>
  </si>
  <si>
    <t xml:space="preserve">เนื้อที่ใช้ก่อสร้าง  </t>
  </si>
  <si>
    <t>ประกาศเขตการจัดระบบน้ำ ปี พ.ศ. .................................</t>
  </si>
  <si>
    <t xml:space="preserve">แผนงานจัดรูปที่ดินและจัดระบบน้ำเพื่อเกษตรกรรม ปี ..............     </t>
  </si>
  <si>
    <t>มูลค่าการประเมินที่ดิน</t>
  </si>
  <si>
    <t xml:space="preserve">    หมายถึง  ราคาประเมินที่ดินสูงสุดของกรมธนารักษ์ในพื้นที่ โครงการจัดระบบน้ำเพื่อเกษตรกรรมในปีงบประมาณที่มีการจัดสรรงบประมาณ</t>
  </si>
  <si>
    <t xml:space="preserve">    หมายถึง  หมายเลขแปลงที่ดินตามแบบก่อสร้าง </t>
  </si>
  <si>
    <t>เลขบัตรประจำตัวประชาชน</t>
  </si>
  <si>
    <t xml:space="preserve">    หมายถึง  จำนวนเนื้อที่ถือครองคำนวณเป็นไร่ (ทศนิยม 4 ตำแหน่ง) </t>
  </si>
  <si>
    <t xml:space="preserve">    หมายถึง  ความยาวแนวก่อสร้างที่ผ่านที่ดินแต่ละแปลงมีหน่วยเป็นเมตร</t>
  </si>
  <si>
    <t>ความยาวแนวก่อสร้าง</t>
  </si>
  <si>
    <t xml:space="preserve">    หมายถึง  ระยะความกว้างของแนวกันเขต โดยใช้ระยะที่กำหนดในแบบก่อสร้าง ในกรณีแบบก่อสร้างไม่ได้กำหนดแนวกันเขตให้ใช้ระยะความกว้างแนวกันเขตเบื้องต้นแต่ละแปลง ดังนี้</t>
  </si>
  <si>
    <t xml:space="preserve">    กรอกเลข 4</t>
  </si>
  <si>
    <t>การชำระค่าใช้จ่าย</t>
  </si>
  <si>
    <t xml:space="preserve">การชำระค่าใช้จ่าย </t>
  </si>
  <si>
    <t xml:space="preserve">    หมายถึง  ให้ระบุประเภทการชำระค่าใช้จ่ายดังนี้</t>
  </si>
  <si>
    <t xml:space="preserve">ยกเว้นเนื่องจากที่ดินอยู่ต้นคูส่งน้ำ </t>
  </si>
  <si>
    <t xml:space="preserve">ยกเว้นเนื่องจากที่ดินติดคลองชลประทาน          </t>
  </si>
  <si>
    <t>ยกเว้นเนื่องจากไม่ได้รับประโยชน์โดยตรง</t>
  </si>
  <si>
    <t>ผู้คำนวณ</t>
  </si>
  <si>
    <t>ผู้ตรวจสอบ</t>
  </si>
  <si>
    <t>ผู้ควบคุมงาน</t>
  </si>
  <si>
    <t>วศ.xx จด.</t>
  </si>
  <si>
    <t>ประเภท/เลขที่หลักฐานที่ดิน</t>
  </si>
  <si>
    <t xml:space="preserve">บาท/ตารางวา   </t>
  </si>
  <si>
    <t>ผู้รับรอง</t>
  </si>
  <si>
    <t>(.........................................................)</t>
  </si>
  <si>
    <t>ผจจ.xx</t>
  </si>
  <si>
    <t>ลงชื่อ……………………………………………..</t>
  </si>
  <si>
    <t>ลงวันที่...............................................</t>
  </si>
  <si>
    <t xml:space="preserve">       (...............................................)</t>
  </si>
  <si>
    <t>.............................................................</t>
  </si>
  <si>
    <t>.................................................................</t>
  </si>
  <si>
    <t>(...........................................................)</t>
  </si>
  <si>
    <t>(10)=(8)*(9)</t>
  </si>
  <si>
    <t>(11)=(10)/4</t>
  </si>
  <si>
    <t>(14)=(12)-(13)</t>
  </si>
  <si>
    <t>(15)</t>
  </si>
  <si>
    <t>ท้องที่ตำบล........อำเภอ.........จังหวัด...........</t>
  </si>
  <si>
    <t xml:space="preserve">    หมายถึง  ชื่องานที่ได้รับอนุมัติงบประมาณ พร้อมระบุเนื้อที่</t>
  </si>
  <si>
    <t xml:space="preserve">    หมายถึง  พื้นที่ก่อสร้างตามที่ได้รับอนุมัติงบประมาณ</t>
  </si>
  <si>
    <t>งาน .................................................................................................(A)</t>
  </si>
  <si>
    <t>ท้องที่ ตำบล......................... อำเภอ .............................. จังหวัด.................................(B)</t>
  </si>
  <si>
    <t>(I)</t>
  </si>
  <si>
    <t>(J)</t>
  </si>
  <si>
    <t xml:space="preserve"> = (G)/(F)</t>
  </si>
  <si>
    <t xml:space="preserve"> = ร้อยละ 10 ของ (H)</t>
  </si>
  <si>
    <t>งาน............................</t>
  </si>
  <si>
    <t xml:space="preserve">ประกาศเขตการจัดระบบน้ำปี พ.ศ. ......  </t>
  </si>
  <si>
    <t xml:space="preserve">งบประมาณค่าก่อสร้างปี.....  </t>
  </si>
  <si>
    <t xml:space="preserve">    หมายถึง  ปีงบประมาณที่ได้รับการจัดสรร</t>
  </si>
  <si>
    <t xml:space="preserve">    หมายถึง  ที่อยู่เจ้าของที่ดิน / ผู้ได้รับสิทธิในที่ดิน / ผู้ครอบครอง / ผู้ใช้ประโยชน์ในที่ดิน</t>
  </si>
  <si>
    <t xml:space="preserve">    หมายถึง  ชื่อ-สกุล เจ้าของที่ดิน / ผู้ได้รับสิทธิในที่ดิน / ผู้ครอบครอง / ผู้ใช้ประโยชน์ในที่ดิน</t>
  </si>
  <si>
    <t xml:space="preserve">    หมายถึง  เนื้อที่ที่ใช้ก่อสร้างคำนวณเป็นตารางเมตร (8) x (9)</t>
  </si>
  <si>
    <t xml:space="preserve">    หมายถึง  เนื้อที่ที่ใช้ก่อสร้างคำนวณเป็นตารางวา (ทศนิยม 1 ตำแหน่ง) (10) / 4</t>
  </si>
  <si>
    <t xml:space="preserve">    หมายถึง  ค่าใช้จ่ายจริงที่ต้องชำระหลังหักมูลค่าที่ดินที่ใช้ในการก่อสร้าง (ทศนิยม 2 ตำแหน่ง) (12) - (13)</t>
  </si>
  <si>
    <t>งานจัดระบบน้ำโครงการฝายแม่แก้วฝั่งขวา (ระยะที่ 3) เนื้อที่ 1,500 ไร่  (A)</t>
  </si>
  <si>
    <t>ท้องที่ ตำบลแม่อ้อ  อำเภอพาน จังหวัดเชียงราย (B)</t>
  </si>
  <si>
    <t>สำนักงานจัดรูปที่ดินและจัดระบบน้ำเพื่อเกษตรกรรม ที่ 2</t>
  </si>
  <si>
    <t>แผนงานจัดรูปที่ดินและจัดระบบน้ำเพื่อเกษตรกรรม ปี 2562</t>
  </si>
  <si>
    <t>ประกาศเขตการจัดระบบน้ำ ปี พ.ศ. 2562</t>
  </si>
  <si>
    <t>นายเอ  บีซี</t>
  </si>
  <si>
    <t>xxxxxxxxxxxx</t>
  </si>
  <si>
    <t>โฉนด/6430</t>
  </si>
  <si>
    <t>นายดำ  สนิท</t>
  </si>
  <si>
    <t>นางสาวอ้น   หุ่นดี</t>
  </si>
  <si>
    <t>นางสาวตุ๊กตา  น่ารัก</t>
  </si>
  <si>
    <t>ส.ค.1/2232</t>
  </si>
  <si>
    <t>นส.3 ก/1234</t>
  </si>
  <si>
    <t>โฉนด/5432</t>
  </si>
  <si>
    <t>งบประมาณค่าก่อสร้าง ปี 2562</t>
  </si>
  <si>
    <t>(12)=(7)*(I)</t>
  </si>
  <si>
    <t>(13)=(11)*(J)</t>
  </si>
  <si>
    <t xml:space="preserve">    หมายถึง  ร้อยละสิบของอัตราค่าก่อสร้างตามสัดส่วนเนื้อที่ถือครอง (ทศนิยม 2 ตำแหน่ง) (7) x (I)</t>
  </si>
  <si>
    <t xml:space="preserve">    หมายถึง  มูลค่าที่ดินที่ใช้ในการก่อสร้างของแต่ละแปลง (ทศนิยม 2 ตำแหน่ง) (11) x (J)</t>
  </si>
  <si>
    <t>งบประมาณค่าก่อสร้าง ปี …………………..</t>
  </si>
  <si>
    <t xml:space="preserve">    หมายถึง  ค่าก่อสร้างหารด้วยพื้นที่รับประโยชน์</t>
  </si>
  <si>
    <t xml:space="preserve">    หมายถึง  จำนวนเนื้อที่ถือครองตามที่ระบุในหลักฐานที่ดินหรือเนื้อที่ครอบครองที่ไม่มีหลักฐานที่ดิน มีหน่วยเป็นไร่ งาน ตร.ว.</t>
  </si>
  <si>
    <t xml:space="preserve">     ให้ใช้ระยะ 4.00 เมตร  กรณีผ่านที่ดินแปลงเดียว</t>
  </si>
  <si>
    <t xml:space="preserve">     ให้ใช้ระยะ 2.00 เมตร  กรณีผ่านระหว่างที่ดินสองแปลง</t>
  </si>
  <si>
    <t xml:space="preserve">     ให้ใช้ระยะ 2.00 เมตร  กรณีผ่านที่ดินแปลงเดียว</t>
  </si>
  <si>
    <t xml:space="preserve">     ให้ใช้ระยะ 1.00 เมตร  กรณีผ่านระหว่างที่ดินสองแปลง</t>
  </si>
  <si>
    <t>คำอธิบายแบบฟอร์ม</t>
  </si>
  <si>
    <t>(ตัวอย่าง)</t>
  </si>
  <si>
    <t>สจด.26/1</t>
  </si>
  <si>
    <t xml:space="preserve">    หมายถึง  พื้นที่ตามแผนผังแปลงที่ดินแนบท้ายประกาศเขตการจัดระบบน้ำเพื่อเกษตรกรรม</t>
  </si>
  <si>
    <t xml:space="preserve">    หมายถึง  เลขบัตรประจำตัวประชาชนเจ้าของที่ดิน / ผู้ได้รับสิทธิในที่ดิน / ผู้ครอบครอง / ผู้ใช้ประโยชน์ในที่ดิน</t>
  </si>
  <si>
    <t>ค่าใช้จ่าย</t>
  </si>
  <si>
    <t>ค่าใช้จ่ายคำนวณตามเนื้อที่ถือครอง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</si>
</sst>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00000]0\ 0000\ 00000\ 00\ 0"/>
    <numFmt numFmtId="188" formatCode="#,##0.0"/>
    <numFmt numFmtId="189" formatCode="0.0000"/>
    <numFmt numFmtId="190" formatCode="0.0"/>
  </numFmts>
  <fonts count="16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TH SarabunPSK"/>
      <family val="2"/>
    </font>
    <font>
      <sz val="20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20"/>
      <color theme="1"/>
      <name val="TH SarabunIT๙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4" fontId="1" fillId="0" borderId="1" xfId="0" applyNumberFormat="1" applyFont="1" applyBorder="1"/>
    <xf numFmtId="0" fontId="6" fillId="0" borderId="0" xfId="0" applyFont="1"/>
    <xf numFmtId="0" fontId="7" fillId="0" borderId="0" xfId="0" applyFont="1" applyBorder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4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4" fontId="2" fillId="0" borderId="10" xfId="0" applyNumberFormat="1" applyFont="1" applyBorder="1"/>
    <xf numFmtId="0" fontId="8" fillId="0" borderId="0" xfId="0" applyFont="1"/>
    <xf numFmtId="0" fontId="2" fillId="0" borderId="0" xfId="0" quotePrefix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shrinkToFit="1"/>
    </xf>
    <xf numFmtId="187" fontId="2" fillId="0" borderId="12" xfId="0" applyNumberFormat="1" applyFont="1" applyBorder="1"/>
    <xf numFmtId="187" fontId="2" fillId="0" borderId="10" xfId="0" applyNumberFormat="1" applyFont="1" applyBorder="1"/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/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3" fillId="0" borderId="0" xfId="0" applyFont="1" applyAlignment="1"/>
    <xf numFmtId="0" fontId="9" fillId="0" borderId="0" xfId="0" applyFont="1"/>
    <xf numFmtId="0" fontId="2" fillId="0" borderId="0" xfId="0" applyFont="1" applyBorder="1"/>
    <xf numFmtId="3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188" fontId="2" fillId="0" borderId="12" xfId="0" applyNumberFormat="1" applyFont="1" applyBorder="1"/>
    <xf numFmtId="4" fontId="2" fillId="0" borderId="1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/>
    <xf numFmtId="187" fontId="2" fillId="0" borderId="12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9" fontId="2" fillId="0" borderId="12" xfId="0" applyNumberFormat="1" applyFont="1" applyBorder="1"/>
    <xf numFmtId="189" fontId="2" fillId="0" borderId="9" xfId="0" applyNumberFormat="1" applyFont="1" applyBorder="1"/>
    <xf numFmtId="189" fontId="2" fillId="0" borderId="10" xfId="0" applyNumberFormat="1" applyFont="1" applyBorder="1"/>
    <xf numFmtId="190" fontId="2" fillId="0" borderId="12" xfId="0" applyNumberFormat="1" applyFont="1" applyBorder="1"/>
    <xf numFmtId="190" fontId="2" fillId="0" borderId="9" xfId="0" applyNumberFormat="1" applyFont="1" applyBorder="1"/>
    <xf numFmtId="190" fontId="2" fillId="0" borderId="10" xfId="0" applyNumberFormat="1" applyFont="1" applyBorder="1"/>
    <xf numFmtId="0" fontId="2" fillId="2" borderId="0" xfId="0" applyFont="1" applyFill="1" applyAlignment="1">
      <alignment horizontal="center"/>
    </xf>
    <xf numFmtId="0" fontId="12" fillId="0" borderId="0" xfId="0" applyFont="1" applyAlignment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</xdr:row>
      <xdr:rowOff>0</xdr:rowOff>
    </xdr:from>
    <xdr:to>
      <xdr:col>19</xdr:col>
      <xdr:colOff>809625</xdr:colOff>
      <xdr:row>4</xdr:row>
      <xdr:rowOff>28575</xdr:rowOff>
    </xdr:to>
    <xdr:sp macro="" textlink="">
      <xdr:nvSpPr>
        <xdr:cNvPr id="2" name="TextBox 1"/>
        <xdr:cNvSpPr txBox="1"/>
      </xdr:nvSpPr>
      <xdr:spPr>
        <a:xfrm>
          <a:off x="12694920" y="670560"/>
          <a:ext cx="756285" cy="28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latin typeface="TH SarabunPSK" pitchFamily="34" charset="-34"/>
              <a:cs typeface="TH SarabunPSK" pitchFamily="34" charset="-34"/>
            </a:rPr>
            <a:t>สจด.</a:t>
          </a:r>
          <a:r>
            <a:rPr lang="th-TH" sz="1800" b="1">
              <a:latin typeface="TH SarabunIT๙" pitchFamily="34" charset="-34"/>
              <a:cs typeface="TH SarabunIT๙" pitchFamily="34" charset="-34"/>
            </a:rPr>
            <a:t>26/2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809625</xdr:colOff>
      <xdr:row>5</xdr:row>
      <xdr:rowOff>28575</xdr:rowOff>
    </xdr:to>
    <xdr:sp macro="" textlink="">
      <xdr:nvSpPr>
        <xdr:cNvPr id="2" name="TextBox 1"/>
        <xdr:cNvSpPr txBox="1"/>
      </xdr:nvSpPr>
      <xdr:spPr>
        <a:xfrm>
          <a:off x="16695420" y="1005840"/>
          <a:ext cx="756285" cy="28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latin typeface="TH SarabunPSK" pitchFamily="34" charset="-34"/>
              <a:cs typeface="TH SarabunPSK" pitchFamily="34" charset="-34"/>
            </a:rPr>
            <a:t>สจด.</a:t>
          </a:r>
          <a:r>
            <a:rPr lang="th-TH" sz="1800" b="1">
              <a:latin typeface="TH SarabunIT๙" pitchFamily="34" charset="-34"/>
              <a:cs typeface="TH SarabunIT๙" pitchFamily="34" charset="-34"/>
            </a:rPr>
            <a:t>26/2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opLeftCell="E10" zoomScaleNormal="100" workbookViewId="0">
      <selection activeCell="P20" sqref="P20"/>
    </sheetView>
  </sheetViews>
  <sheetFormatPr defaultColWidth="8.69921875" defaultRowHeight="21" x14ac:dyDescent="0.4"/>
  <cols>
    <col min="1" max="1" width="4.8984375" style="9" customWidth="1"/>
    <col min="2" max="2" width="30.09765625" style="9" customWidth="1"/>
    <col min="3" max="3" width="20.8984375" style="9" customWidth="1"/>
    <col min="4" max="4" width="12" style="9" customWidth="1"/>
    <col min="5" max="5" width="9.19921875" style="9" customWidth="1"/>
    <col min="6" max="6" width="12.19921875" style="9" customWidth="1"/>
    <col min="7" max="7" width="10.8984375" style="9" customWidth="1"/>
    <col min="8" max="8" width="5.09765625" style="9" customWidth="1"/>
    <col min="9" max="10" width="7.8984375" style="9" customWidth="1"/>
    <col min="11" max="11" width="10.09765625" style="9" customWidth="1"/>
    <col min="12" max="13" width="9.09765625" style="9" customWidth="1"/>
    <col min="14" max="14" width="10.69921875" style="9" customWidth="1"/>
    <col min="15" max="15" width="11.8984375" style="9" customWidth="1"/>
    <col min="16" max="16" width="11.59765625" style="9" customWidth="1"/>
    <col min="17" max="17" width="10.59765625" style="9" customWidth="1"/>
    <col min="18" max="18" width="11" style="9" customWidth="1"/>
    <col min="19" max="19" width="8.3984375" style="9" customWidth="1"/>
    <col min="20" max="20" width="9.8984375" style="9" customWidth="1"/>
    <col min="21" max="16384" width="8.69921875" style="9"/>
  </cols>
  <sheetData>
    <row r="1" spans="1:20" ht="29.4" customHeight="1" x14ac:dyDescent="0.45">
      <c r="R1" s="88" t="s">
        <v>166</v>
      </c>
      <c r="S1" s="88"/>
    </row>
    <row r="2" spans="1:20" s="53" customFormat="1" ht="26.4" customHeight="1" x14ac:dyDescent="0.5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52"/>
    </row>
    <row r="3" spans="1:20" s="53" customFormat="1" ht="26.4" customHeight="1" x14ac:dyDescent="0.5">
      <c r="A3" s="102" t="s">
        <v>123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52"/>
    </row>
    <row r="4" spans="1:20" s="53" customFormat="1" ht="26.4" customHeight="1" x14ac:dyDescent="0.5">
      <c r="A4" s="102" t="s">
        <v>124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52"/>
    </row>
    <row r="5" spans="1:20" s="53" customFormat="1" ht="26.4" customHeight="1" x14ac:dyDescent="0.5">
      <c r="A5" s="102" t="s">
        <v>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52"/>
    </row>
    <row r="6" spans="1:20" ht="23.4" x14ac:dyDescent="0.4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7" customHeight="1" x14ac:dyDescent="0.45">
      <c r="B7" s="5" t="s">
        <v>85</v>
      </c>
      <c r="C7" s="4"/>
      <c r="D7" s="4"/>
      <c r="E7" s="6" t="s">
        <v>40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7" customHeight="1" x14ac:dyDescent="0.4">
      <c r="A8" s="7" t="s">
        <v>30</v>
      </c>
      <c r="B8" s="1" t="s">
        <v>84</v>
      </c>
      <c r="C8" s="1"/>
      <c r="E8" s="6" t="s">
        <v>41</v>
      </c>
      <c r="F8" s="1"/>
      <c r="G8" s="1"/>
      <c r="H8" s="1"/>
      <c r="I8" s="1"/>
    </row>
    <row r="9" spans="1:20" ht="27" customHeight="1" x14ac:dyDescent="0.4">
      <c r="A9" s="7" t="s">
        <v>30</v>
      </c>
      <c r="B9" s="1" t="s">
        <v>157</v>
      </c>
      <c r="C9" s="1"/>
      <c r="E9" s="6" t="s">
        <v>42</v>
      </c>
      <c r="F9" s="1"/>
      <c r="G9" s="1"/>
      <c r="H9" s="1"/>
      <c r="I9" s="1"/>
    </row>
    <row r="10" spans="1:20" ht="27" customHeight="1" x14ac:dyDescent="0.4">
      <c r="A10" s="7" t="s">
        <v>31</v>
      </c>
      <c r="B10" s="1" t="s">
        <v>49</v>
      </c>
      <c r="C10" s="55"/>
      <c r="D10" s="1" t="s">
        <v>5</v>
      </c>
      <c r="E10" s="6" t="s">
        <v>43</v>
      </c>
      <c r="F10" s="1"/>
      <c r="G10" s="1"/>
      <c r="H10" s="1"/>
      <c r="I10" s="1"/>
    </row>
    <row r="11" spans="1:20" ht="27" customHeight="1" x14ac:dyDescent="0.4">
      <c r="A11" s="21" t="s">
        <v>32</v>
      </c>
      <c r="B11" s="1" t="s">
        <v>53</v>
      </c>
      <c r="C11" s="12"/>
      <c r="D11" s="1" t="s">
        <v>47</v>
      </c>
      <c r="E11" s="6" t="s">
        <v>44</v>
      </c>
      <c r="F11" s="1"/>
      <c r="G11" s="1"/>
      <c r="H11" s="1"/>
      <c r="I11" s="1"/>
    </row>
    <row r="12" spans="1:20" ht="27" customHeight="1" x14ac:dyDescent="0.4">
      <c r="A12" s="7" t="s">
        <v>33</v>
      </c>
      <c r="B12" s="1" t="s">
        <v>50</v>
      </c>
      <c r="C12" s="56"/>
      <c r="D12" s="1" t="s">
        <v>48</v>
      </c>
      <c r="E12" s="6" t="s">
        <v>45</v>
      </c>
      <c r="F12" s="1" t="s">
        <v>127</v>
      </c>
      <c r="G12" s="1"/>
      <c r="H12" s="1"/>
      <c r="I12" s="1"/>
    </row>
    <row r="13" spans="1:20" ht="27" customHeight="1" x14ac:dyDescent="0.4">
      <c r="A13" s="7" t="s">
        <v>34</v>
      </c>
      <c r="B13" s="1" t="s">
        <v>55</v>
      </c>
      <c r="C13" s="56"/>
      <c r="D13" s="1" t="s">
        <v>54</v>
      </c>
      <c r="E13" s="6" t="s">
        <v>125</v>
      </c>
      <c r="F13" s="1" t="s">
        <v>128</v>
      </c>
      <c r="G13" s="1"/>
      <c r="H13" s="1"/>
      <c r="J13" s="6"/>
    </row>
    <row r="14" spans="1:20" ht="27" customHeight="1" x14ac:dyDescent="0.4">
      <c r="A14" s="7" t="s">
        <v>34</v>
      </c>
      <c r="B14" s="1" t="s">
        <v>86</v>
      </c>
      <c r="C14" s="56"/>
      <c r="D14" s="1" t="s">
        <v>106</v>
      </c>
      <c r="E14" s="6" t="s">
        <v>126</v>
      </c>
      <c r="F14" s="1"/>
      <c r="G14" s="1"/>
      <c r="H14" s="1"/>
      <c r="K14" s="6"/>
      <c r="L14" s="10"/>
    </row>
    <row r="15" spans="1:20" ht="10.5" customHeight="1" x14ac:dyDescent="0.4"/>
    <row r="16" spans="1:20" ht="33" customHeight="1" x14ac:dyDescent="0.4">
      <c r="A16" s="79" t="s">
        <v>0</v>
      </c>
      <c r="B16" s="2" t="s">
        <v>1</v>
      </c>
      <c r="C16" s="42"/>
      <c r="D16" s="98" t="s">
        <v>3</v>
      </c>
      <c r="E16" s="99"/>
      <c r="F16" s="77" t="s">
        <v>4</v>
      </c>
      <c r="G16" s="77" t="s">
        <v>105</v>
      </c>
      <c r="H16" s="85" t="s">
        <v>51</v>
      </c>
      <c r="I16" s="86"/>
      <c r="J16" s="86"/>
      <c r="K16" s="87"/>
      <c r="L16" s="85" t="s">
        <v>10</v>
      </c>
      <c r="M16" s="86"/>
      <c r="N16" s="86"/>
      <c r="O16" s="87"/>
      <c r="P16" s="48" t="s">
        <v>169</v>
      </c>
      <c r="Q16" s="96" t="s">
        <v>52</v>
      </c>
      <c r="R16" s="96" t="s">
        <v>7</v>
      </c>
      <c r="S16" s="96" t="s">
        <v>95</v>
      </c>
    </row>
    <row r="17" spans="1:19" ht="34.950000000000003" customHeight="1" x14ac:dyDescent="0.4">
      <c r="A17" s="80"/>
      <c r="B17" s="11" t="s">
        <v>2</v>
      </c>
      <c r="C17" s="11" t="s">
        <v>89</v>
      </c>
      <c r="D17" s="82"/>
      <c r="E17" s="100"/>
      <c r="F17" s="84"/>
      <c r="G17" s="84"/>
      <c r="H17" s="82" t="s">
        <v>5</v>
      </c>
      <c r="I17" s="82" t="s">
        <v>6</v>
      </c>
      <c r="J17" s="82" t="s">
        <v>11</v>
      </c>
      <c r="K17" s="84" t="s">
        <v>12</v>
      </c>
      <c r="L17" s="17" t="s">
        <v>92</v>
      </c>
      <c r="M17" s="17" t="s">
        <v>56</v>
      </c>
      <c r="N17" s="77" t="s">
        <v>46</v>
      </c>
      <c r="O17" s="77" t="s">
        <v>35</v>
      </c>
      <c r="P17" s="18" t="s">
        <v>81</v>
      </c>
      <c r="Q17" s="97"/>
      <c r="R17" s="97"/>
      <c r="S17" s="97"/>
    </row>
    <row r="18" spans="1:19" x14ac:dyDescent="0.4">
      <c r="A18" s="81"/>
      <c r="B18" s="3"/>
      <c r="C18" s="3"/>
      <c r="D18" s="83"/>
      <c r="E18" s="101"/>
      <c r="F18" s="49"/>
      <c r="G18" s="49"/>
      <c r="H18" s="83"/>
      <c r="I18" s="83"/>
      <c r="J18" s="83"/>
      <c r="K18" s="78"/>
      <c r="L18" s="16" t="s">
        <v>15</v>
      </c>
      <c r="M18" s="16" t="s">
        <v>14</v>
      </c>
      <c r="N18" s="78"/>
      <c r="O18" s="78"/>
      <c r="P18" s="16" t="s">
        <v>13</v>
      </c>
      <c r="Q18" s="16" t="s">
        <v>13</v>
      </c>
      <c r="R18" s="16" t="s">
        <v>13</v>
      </c>
      <c r="S18" s="50"/>
    </row>
    <row r="19" spans="1:19" ht="21" customHeight="1" x14ac:dyDescent="0.4">
      <c r="A19" s="22"/>
      <c r="B19" s="23" t="s">
        <v>16</v>
      </c>
      <c r="C19" s="23" t="s">
        <v>17</v>
      </c>
      <c r="D19" s="93" t="s">
        <v>18</v>
      </c>
      <c r="E19" s="95"/>
      <c r="F19" s="23" t="s">
        <v>19</v>
      </c>
      <c r="G19" s="23" t="s">
        <v>20</v>
      </c>
      <c r="H19" s="93" t="s">
        <v>21</v>
      </c>
      <c r="I19" s="94"/>
      <c r="J19" s="95"/>
      <c r="K19" s="23" t="s">
        <v>22</v>
      </c>
      <c r="L19" s="23" t="s">
        <v>23</v>
      </c>
      <c r="M19" s="23" t="s">
        <v>24</v>
      </c>
      <c r="N19" s="24" t="s">
        <v>116</v>
      </c>
      <c r="O19" s="23" t="s">
        <v>117</v>
      </c>
      <c r="P19" s="24" t="s">
        <v>153</v>
      </c>
      <c r="Q19" s="24" t="s">
        <v>154</v>
      </c>
      <c r="R19" s="24" t="s">
        <v>118</v>
      </c>
      <c r="S19" s="23" t="s">
        <v>119</v>
      </c>
    </row>
    <row r="20" spans="1:19" ht="27" customHeight="1" x14ac:dyDescent="0.4">
      <c r="A20" s="29"/>
      <c r="B20" s="26"/>
      <c r="C20" s="40"/>
      <c r="D20" s="89"/>
      <c r="E20" s="90"/>
      <c r="F20" s="27"/>
      <c r="G20" s="27"/>
      <c r="H20" s="26"/>
      <c r="I20" s="26"/>
      <c r="J20" s="26"/>
      <c r="K20" s="26"/>
      <c r="L20" s="58"/>
      <c r="M20" s="58"/>
      <c r="N20" s="28"/>
      <c r="O20" s="57"/>
      <c r="P20" s="28"/>
      <c r="Q20" s="28"/>
      <c r="R20" s="28"/>
      <c r="S20" s="27"/>
    </row>
    <row r="21" spans="1:19" ht="27" customHeight="1" x14ac:dyDescent="0.4">
      <c r="A21" s="29"/>
      <c r="B21" s="26"/>
      <c r="C21" s="40"/>
      <c r="D21" s="73"/>
      <c r="E21" s="74"/>
      <c r="F21" s="27"/>
      <c r="G21" s="27"/>
      <c r="H21" s="26"/>
      <c r="I21" s="26"/>
      <c r="J21" s="26"/>
      <c r="K21" s="26"/>
      <c r="L21" s="58"/>
      <c r="M21" s="58"/>
      <c r="N21" s="28"/>
      <c r="O21" s="26"/>
      <c r="P21" s="28"/>
      <c r="Q21" s="28"/>
      <c r="R21" s="28"/>
      <c r="S21" s="27"/>
    </row>
    <row r="22" spans="1:19" ht="27" customHeight="1" x14ac:dyDescent="0.4">
      <c r="A22" s="29"/>
      <c r="B22" s="26"/>
      <c r="C22" s="40"/>
      <c r="D22" s="73"/>
      <c r="E22" s="74"/>
      <c r="F22" s="27"/>
      <c r="G22" s="27"/>
      <c r="H22" s="26"/>
      <c r="I22" s="26"/>
      <c r="J22" s="26"/>
      <c r="K22" s="26"/>
      <c r="L22" s="58"/>
      <c r="M22" s="58"/>
      <c r="N22" s="28"/>
      <c r="O22" s="26"/>
      <c r="P22" s="28"/>
      <c r="Q22" s="28"/>
      <c r="R22" s="28"/>
      <c r="S22" s="27"/>
    </row>
    <row r="23" spans="1:19" ht="27" customHeight="1" x14ac:dyDescent="0.4">
      <c r="A23" s="29"/>
      <c r="B23" s="30"/>
      <c r="C23" s="40"/>
      <c r="D23" s="73"/>
      <c r="E23" s="74"/>
      <c r="F23" s="29"/>
      <c r="G23" s="29"/>
      <c r="H23" s="30"/>
      <c r="I23" s="30"/>
      <c r="J23" s="30"/>
      <c r="K23" s="30"/>
      <c r="L23" s="59"/>
      <c r="M23" s="59"/>
      <c r="N23" s="31"/>
      <c r="O23" s="30"/>
      <c r="P23" s="30"/>
      <c r="Q23" s="30"/>
      <c r="R23" s="30"/>
      <c r="S23" s="29"/>
    </row>
    <row r="24" spans="1:19" ht="27" customHeight="1" x14ac:dyDescent="0.4">
      <c r="A24" s="29"/>
      <c r="B24" s="30"/>
      <c r="C24" s="40"/>
      <c r="D24" s="73"/>
      <c r="E24" s="74"/>
      <c r="F24" s="29"/>
      <c r="G24" s="29"/>
      <c r="H24" s="30"/>
      <c r="I24" s="30"/>
      <c r="J24" s="30"/>
      <c r="K24" s="30"/>
      <c r="L24" s="59"/>
      <c r="M24" s="59"/>
      <c r="N24" s="31"/>
      <c r="O24" s="30"/>
      <c r="P24" s="30"/>
      <c r="Q24" s="30"/>
      <c r="R24" s="30"/>
      <c r="S24" s="29"/>
    </row>
    <row r="25" spans="1:19" ht="27" customHeight="1" x14ac:dyDescent="0.4">
      <c r="A25" s="32"/>
      <c r="B25" s="33"/>
      <c r="C25" s="41"/>
      <c r="D25" s="91"/>
      <c r="E25" s="92"/>
      <c r="F25" s="32"/>
      <c r="G25" s="32"/>
      <c r="H25" s="33"/>
      <c r="I25" s="33"/>
      <c r="J25" s="33"/>
      <c r="K25" s="33"/>
      <c r="L25" s="60"/>
      <c r="M25" s="60"/>
      <c r="N25" s="34"/>
      <c r="O25" s="33"/>
      <c r="P25" s="33"/>
      <c r="Q25" s="33"/>
      <c r="R25" s="33"/>
      <c r="S25" s="32"/>
    </row>
    <row r="28" spans="1:19" s="1" customFormat="1" ht="27" customHeight="1" x14ac:dyDescent="0.4">
      <c r="B28" s="51" t="s">
        <v>110</v>
      </c>
      <c r="C28" s="44" t="s">
        <v>101</v>
      </c>
      <c r="F28" s="43" t="s">
        <v>36</v>
      </c>
      <c r="G28" s="75" t="s">
        <v>113</v>
      </c>
      <c r="H28" s="75"/>
      <c r="I28" s="75"/>
      <c r="J28" s="75"/>
      <c r="K28" s="1" t="s">
        <v>102</v>
      </c>
      <c r="N28" s="45" t="s">
        <v>36</v>
      </c>
      <c r="O28" s="75" t="s">
        <v>114</v>
      </c>
      <c r="P28" s="75"/>
      <c r="Q28" s="75"/>
      <c r="R28" s="46" t="s">
        <v>107</v>
      </c>
    </row>
    <row r="29" spans="1:19" s="1" customFormat="1" ht="27" customHeight="1" x14ac:dyDescent="0.4">
      <c r="B29" s="46" t="s">
        <v>112</v>
      </c>
      <c r="G29" s="75" t="s">
        <v>108</v>
      </c>
      <c r="H29" s="75"/>
      <c r="I29" s="75"/>
      <c r="J29" s="75"/>
      <c r="N29" s="47"/>
      <c r="O29" s="75" t="s">
        <v>115</v>
      </c>
      <c r="P29" s="75"/>
      <c r="Q29" s="75"/>
    </row>
    <row r="30" spans="1:19" s="1" customFormat="1" ht="24.6" customHeight="1" x14ac:dyDescent="0.4">
      <c r="B30" s="6" t="s">
        <v>103</v>
      </c>
      <c r="G30" s="76" t="s">
        <v>104</v>
      </c>
      <c r="H30" s="76"/>
      <c r="I30" s="76"/>
      <c r="J30" s="76"/>
      <c r="N30" s="47"/>
      <c r="O30" s="75" t="s">
        <v>109</v>
      </c>
      <c r="P30" s="75"/>
      <c r="Q30" s="75"/>
    </row>
    <row r="31" spans="1:19" s="1" customFormat="1" ht="24.6" customHeight="1" x14ac:dyDescent="0.4">
      <c r="B31" s="44" t="s">
        <v>111</v>
      </c>
      <c r="C31" s="46"/>
      <c r="F31" s="45" t="s">
        <v>37</v>
      </c>
      <c r="G31" s="75" t="s">
        <v>113</v>
      </c>
      <c r="H31" s="75"/>
      <c r="I31" s="75"/>
      <c r="J31" s="75"/>
      <c r="N31" s="45" t="s">
        <v>37</v>
      </c>
      <c r="O31" s="75" t="s">
        <v>113</v>
      </c>
      <c r="P31" s="75"/>
      <c r="Q31" s="75"/>
    </row>
    <row r="32" spans="1:19" x14ac:dyDescent="0.4">
      <c r="L32" s="35"/>
      <c r="M32" s="35"/>
      <c r="N32" s="35"/>
    </row>
    <row r="33" spans="1:20" ht="25.2" x14ac:dyDescent="0.4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"/>
    </row>
  </sheetData>
  <mergeCells count="36">
    <mergeCell ref="R1:S1"/>
    <mergeCell ref="D20:E20"/>
    <mergeCell ref="D23:E23"/>
    <mergeCell ref="D24:E24"/>
    <mergeCell ref="D25:E25"/>
    <mergeCell ref="H19:J19"/>
    <mergeCell ref="L16:O16"/>
    <mergeCell ref="S16:S17"/>
    <mergeCell ref="D16:E18"/>
    <mergeCell ref="D19:E19"/>
    <mergeCell ref="A2:S2"/>
    <mergeCell ref="A3:S3"/>
    <mergeCell ref="A4:S4"/>
    <mergeCell ref="A5:S5"/>
    <mergeCell ref="Q16:Q17"/>
    <mergeCell ref="R16:R17"/>
    <mergeCell ref="N17:N18"/>
    <mergeCell ref="O17:O18"/>
    <mergeCell ref="A16:A18"/>
    <mergeCell ref="H17:H18"/>
    <mergeCell ref="I17:I18"/>
    <mergeCell ref="J17:J18"/>
    <mergeCell ref="K17:K18"/>
    <mergeCell ref="F16:F17"/>
    <mergeCell ref="H16:K16"/>
    <mergeCell ref="G16:G17"/>
    <mergeCell ref="G31:J31"/>
    <mergeCell ref="O28:Q28"/>
    <mergeCell ref="O29:Q29"/>
    <mergeCell ref="O30:Q30"/>
    <mergeCell ref="O31:Q31"/>
    <mergeCell ref="D21:E21"/>
    <mergeCell ref="D22:E22"/>
    <mergeCell ref="G28:J28"/>
    <mergeCell ref="G29:J29"/>
    <mergeCell ref="G30:J30"/>
  </mergeCells>
  <printOptions horizontalCentered="1"/>
  <pageMargins left="0.19685039370078741" right="0.19685039370078741" top="0.70866141732283472" bottom="0.19685039370078741" header="0.35433070866141736" footer="0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topLeftCell="A7" zoomScale="70" zoomScaleNormal="70" workbookViewId="0">
      <selection activeCell="B27" sqref="B27"/>
    </sheetView>
  </sheetViews>
  <sheetFormatPr defaultColWidth="8.69921875" defaultRowHeight="21" x14ac:dyDescent="0.4"/>
  <cols>
    <col min="1" max="1" width="4.8984375" style="9" customWidth="1"/>
    <col min="2" max="2" width="30.09765625" style="9" customWidth="1"/>
    <col min="3" max="3" width="20.8984375" style="9" customWidth="1"/>
    <col min="4" max="4" width="12" style="9" customWidth="1"/>
    <col min="5" max="5" width="9.19921875" style="9" customWidth="1"/>
    <col min="6" max="6" width="12.19921875" style="9" customWidth="1"/>
    <col min="7" max="7" width="10.8984375" style="9" customWidth="1"/>
    <col min="8" max="8" width="5.09765625" style="9" customWidth="1"/>
    <col min="9" max="10" width="7.8984375" style="9" customWidth="1"/>
    <col min="11" max="11" width="10.09765625" style="9" customWidth="1"/>
    <col min="12" max="13" width="9.09765625" style="9" customWidth="1"/>
    <col min="14" max="14" width="10.69921875" style="9" customWidth="1"/>
    <col min="15" max="15" width="11.8984375" style="9" customWidth="1"/>
    <col min="16" max="16" width="11.59765625" style="9" customWidth="1"/>
    <col min="17" max="17" width="10.59765625" style="9" customWidth="1"/>
    <col min="18" max="18" width="11" style="9" customWidth="1"/>
    <col min="19" max="19" width="13.69921875" style="9" customWidth="1"/>
    <col min="20" max="20" width="9.8984375" style="9" customWidth="1"/>
    <col min="21" max="16384" width="8.69921875" style="9"/>
  </cols>
  <sheetData>
    <row r="1" spans="1:9" ht="24.6" customHeight="1" x14ac:dyDescent="0.4">
      <c r="B1" s="14" t="s">
        <v>164</v>
      </c>
    </row>
    <row r="2" spans="1:9" ht="24.6" customHeight="1" x14ac:dyDescent="0.4">
      <c r="A2" s="10" t="s">
        <v>38</v>
      </c>
      <c r="B2" s="54" t="s">
        <v>129</v>
      </c>
      <c r="C2" s="9" t="s">
        <v>121</v>
      </c>
    </row>
    <row r="3" spans="1:9" ht="24.6" customHeight="1" x14ac:dyDescent="0.4">
      <c r="A3" s="10" t="s">
        <v>39</v>
      </c>
      <c r="B3" s="54" t="s">
        <v>120</v>
      </c>
      <c r="C3" s="9" t="s">
        <v>122</v>
      </c>
    </row>
    <row r="4" spans="1:9" ht="24.6" customHeight="1" x14ac:dyDescent="0.45">
      <c r="A4" s="10" t="s">
        <v>40</v>
      </c>
      <c r="B4" s="7" t="s">
        <v>57</v>
      </c>
      <c r="C4" s="8"/>
      <c r="D4" s="8"/>
      <c r="E4" s="7"/>
      <c r="F4" s="8"/>
      <c r="G4" s="8"/>
      <c r="H4" s="8"/>
      <c r="I4" s="8"/>
    </row>
    <row r="5" spans="1:9" ht="24.6" customHeight="1" x14ac:dyDescent="0.4">
      <c r="A5" s="10" t="s">
        <v>41</v>
      </c>
      <c r="B5" s="9" t="s">
        <v>130</v>
      </c>
      <c r="C5" s="9" t="s">
        <v>75</v>
      </c>
    </row>
    <row r="6" spans="1:9" ht="24.6" customHeight="1" x14ac:dyDescent="0.4">
      <c r="A6" s="19" t="s">
        <v>42</v>
      </c>
      <c r="B6" s="9" t="s">
        <v>131</v>
      </c>
      <c r="C6" s="9" t="s">
        <v>132</v>
      </c>
    </row>
    <row r="7" spans="1:9" s="62" customFormat="1" ht="24.6" customHeight="1" x14ac:dyDescent="0.4">
      <c r="A7" s="71" t="s">
        <v>43</v>
      </c>
      <c r="B7" s="62" t="s">
        <v>58</v>
      </c>
      <c r="C7" s="62" t="s">
        <v>167</v>
      </c>
    </row>
    <row r="8" spans="1:9" s="20" customFormat="1" ht="24.6" customHeight="1" x14ac:dyDescent="0.4">
      <c r="A8" s="10" t="s">
        <v>44</v>
      </c>
      <c r="B8" s="20" t="s">
        <v>59</v>
      </c>
      <c r="C8" s="20" t="s">
        <v>60</v>
      </c>
    </row>
    <row r="9" spans="1:9" ht="24.6" customHeight="1" x14ac:dyDescent="0.4">
      <c r="A9" s="10" t="s">
        <v>45</v>
      </c>
      <c r="B9" s="9" t="s">
        <v>50</v>
      </c>
      <c r="C9" s="9" t="s">
        <v>158</v>
      </c>
    </row>
    <row r="10" spans="1:9" ht="24.6" customHeight="1" x14ac:dyDescent="0.4">
      <c r="A10" s="10" t="s">
        <v>125</v>
      </c>
      <c r="B10" s="13" t="s">
        <v>69</v>
      </c>
      <c r="C10" s="9" t="s">
        <v>77</v>
      </c>
    </row>
    <row r="11" spans="1:9" ht="24.6" customHeight="1" x14ac:dyDescent="0.4">
      <c r="A11" s="10" t="s">
        <v>126</v>
      </c>
      <c r="B11" s="9" t="s">
        <v>86</v>
      </c>
      <c r="C11" s="9" t="s">
        <v>87</v>
      </c>
    </row>
    <row r="12" spans="1:9" s="20" customFormat="1" ht="24.6" customHeight="1" x14ac:dyDescent="0.4">
      <c r="A12" s="36" t="s">
        <v>16</v>
      </c>
      <c r="B12" s="20" t="s">
        <v>61</v>
      </c>
      <c r="C12" s="20" t="s">
        <v>134</v>
      </c>
    </row>
    <row r="13" spans="1:9" ht="24.6" customHeight="1" x14ac:dyDescent="0.4">
      <c r="A13" s="37" t="s">
        <v>17</v>
      </c>
      <c r="B13" s="9" t="s">
        <v>62</v>
      </c>
      <c r="C13" s="9" t="s">
        <v>133</v>
      </c>
    </row>
    <row r="14" spans="1:9" ht="24.6" customHeight="1" x14ac:dyDescent="0.4">
      <c r="A14" s="37" t="s">
        <v>18</v>
      </c>
      <c r="B14" s="9" t="s">
        <v>89</v>
      </c>
      <c r="C14" s="9" t="s">
        <v>168</v>
      </c>
    </row>
    <row r="15" spans="1:9" ht="24.6" customHeight="1" x14ac:dyDescent="0.4">
      <c r="A15" s="37" t="s">
        <v>19</v>
      </c>
      <c r="B15" s="9" t="s">
        <v>63</v>
      </c>
      <c r="C15" s="9" t="s">
        <v>88</v>
      </c>
    </row>
    <row r="16" spans="1:9" ht="24.6" customHeight="1" x14ac:dyDescent="0.4">
      <c r="A16" s="37" t="s">
        <v>20</v>
      </c>
      <c r="B16" s="9" t="s">
        <v>64</v>
      </c>
      <c r="C16" s="9" t="s">
        <v>76</v>
      </c>
    </row>
    <row r="17" spans="1:3" ht="24.6" customHeight="1" x14ac:dyDescent="0.4">
      <c r="A17" s="37" t="s">
        <v>21</v>
      </c>
      <c r="B17" s="9" t="s">
        <v>65</v>
      </c>
      <c r="C17" s="9" t="s">
        <v>159</v>
      </c>
    </row>
    <row r="18" spans="1:3" ht="24.6" customHeight="1" x14ac:dyDescent="0.4">
      <c r="A18" s="37" t="s">
        <v>22</v>
      </c>
      <c r="B18" s="9" t="s">
        <v>65</v>
      </c>
      <c r="C18" s="9" t="s">
        <v>90</v>
      </c>
    </row>
    <row r="19" spans="1:3" ht="24.6" customHeight="1" x14ac:dyDescent="0.4">
      <c r="A19" s="37" t="s">
        <v>23</v>
      </c>
      <c r="B19" s="9" t="s">
        <v>92</v>
      </c>
      <c r="C19" s="9" t="s">
        <v>91</v>
      </c>
    </row>
    <row r="20" spans="1:3" ht="24.6" customHeight="1" x14ac:dyDescent="0.4">
      <c r="A20" s="37" t="s">
        <v>24</v>
      </c>
      <c r="B20" s="9" t="s">
        <v>66</v>
      </c>
      <c r="C20" s="9" t="s">
        <v>93</v>
      </c>
    </row>
    <row r="21" spans="1:3" ht="24.6" customHeight="1" x14ac:dyDescent="0.4">
      <c r="A21" s="37"/>
      <c r="B21" s="9" t="s">
        <v>71</v>
      </c>
      <c r="C21" s="9" t="s">
        <v>160</v>
      </c>
    </row>
    <row r="22" spans="1:3" ht="24.6" customHeight="1" x14ac:dyDescent="0.4">
      <c r="A22" s="37"/>
      <c r="B22" s="9" t="s">
        <v>72</v>
      </c>
      <c r="C22" s="9" t="s">
        <v>161</v>
      </c>
    </row>
    <row r="23" spans="1:3" ht="24.6" customHeight="1" x14ac:dyDescent="0.4">
      <c r="A23" s="37"/>
      <c r="B23" s="9" t="s">
        <v>73</v>
      </c>
      <c r="C23" s="9" t="s">
        <v>162</v>
      </c>
    </row>
    <row r="24" spans="1:3" ht="24.6" customHeight="1" x14ac:dyDescent="0.4">
      <c r="A24" s="37"/>
      <c r="B24" s="9" t="s">
        <v>74</v>
      </c>
      <c r="C24" s="9" t="s">
        <v>163</v>
      </c>
    </row>
    <row r="25" spans="1:3" s="62" customFormat="1" ht="24.6" customHeight="1" x14ac:dyDescent="0.4">
      <c r="A25" s="61" t="s">
        <v>25</v>
      </c>
      <c r="B25" s="62" t="s">
        <v>82</v>
      </c>
      <c r="C25" s="62" t="s">
        <v>135</v>
      </c>
    </row>
    <row r="26" spans="1:3" ht="24.6" customHeight="1" x14ac:dyDescent="0.4">
      <c r="A26" s="38" t="s">
        <v>26</v>
      </c>
      <c r="B26" s="9" t="s">
        <v>83</v>
      </c>
      <c r="C26" s="9" t="s">
        <v>136</v>
      </c>
    </row>
    <row r="27" spans="1:3" s="13" customFormat="1" ht="24.6" customHeight="1" x14ac:dyDescent="0.4">
      <c r="A27" s="37" t="s">
        <v>27</v>
      </c>
      <c r="B27" s="39" t="s">
        <v>170</v>
      </c>
      <c r="C27" s="13" t="s">
        <v>155</v>
      </c>
    </row>
    <row r="28" spans="1:3" ht="24.6" customHeight="1" x14ac:dyDescent="0.4">
      <c r="A28" s="38" t="s">
        <v>28</v>
      </c>
      <c r="B28" s="9" t="s">
        <v>67</v>
      </c>
      <c r="C28" s="9" t="s">
        <v>156</v>
      </c>
    </row>
    <row r="29" spans="1:3" s="13" customFormat="1" ht="24.6" customHeight="1" x14ac:dyDescent="0.4">
      <c r="A29" s="37" t="s">
        <v>29</v>
      </c>
      <c r="B29" s="13" t="s">
        <v>68</v>
      </c>
      <c r="C29" s="13" t="s">
        <v>137</v>
      </c>
    </row>
    <row r="30" spans="1:3" ht="24.6" customHeight="1" x14ac:dyDescent="0.4">
      <c r="A30" s="37" t="s">
        <v>119</v>
      </c>
      <c r="B30" s="9" t="s">
        <v>96</v>
      </c>
      <c r="C30" s="9" t="s">
        <v>97</v>
      </c>
    </row>
    <row r="31" spans="1:3" ht="24.6" customHeight="1" x14ac:dyDescent="0.4">
      <c r="B31" s="13" t="s">
        <v>98</v>
      </c>
      <c r="C31" s="7" t="s">
        <v>78</v>
      </c>
    </row>
    <row r="32" spans="1:3" ht="24.6" customHeight="1" x14ac:dyDescent="0.4">
      <c r="B32" s="13" t="s">
        <v>99</v>
      </c>
      <c r="C32" s="7" t="s">
        <v>79</v>
      </c>
    </row>
    <row r="33" spans="1:20" ht="24.6" customHeight="1" x14ac:dyDescent="0.4">
      <c r="B33" s="13" t="s">
        <v>100</v>
      </c>
      <c r="C33" s="7" t="s">
        <v>80</v>
      </c>
    </row>
    <row r="34" spans="1:20" ht="24.6" customHeight="1" x14ac:dyDescent="0.4">
      <c r="B34" s="13" t="s">
        <v>70</v>
      </c>
      <c r="C34" s="7" t="s">
        <v>94</v>
      </c>
    </row>
    <row r="35" spans="1:20" ht="25.2" x14ac:dyDescent="0.4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72"/>
      <c r="Q35" s="72"/>
      <c r="R35" s="72"/>
      <c r="S35" s="72"/>
      <c r="T35" s="7"/>
    </row>
  </sheetData>
  <mergeCells count="1">
    <mergeCell ref="A35:O35"/>
  </mergeCells>
  <printOptions horizontalCentered="1"/>
  <pageMargins left="0.19685039370078741" right="0.19685039370078741" top="0.55000000000000004" bottom="0.19685039370078741" header="0.35433070866141736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topLeftCell="A4" zoomScale="80" zoomScaleNormal="80" workbookViewId="0">
      <selection activeCell="P21" sqref="P21"/>
    </sheetView>
  </sheetViews>
  <sheetFormatPr defaultColWidth="8.69921875" defaultRowHeight="21" x14ac:dyDescent="0.4"/>
  <cols>
    <col min="1" max="1" width="4.8984375" style="9" customWidth="1"/>
    <col min="2" max="2" width="30.09765625" style="9" customWidth="1"/>
    <col min="3" max="3" width="20.8984375" style="9" customWidth="1"/>
    <col min="4" max="4" width="12" style="9" customWidth="1"/>
    <col min="5" max="5" width="9.19921875" style="9" customWidth="1"/>
    <col min="6" max="6" width="12.19921875" style="9" customWidth="1"/>
    <col min="7" max="7" width="10.8984375" style="9" customWidth="1"/>
    <col min="8" max="8" width="5.09765625" style="9" customWidth="1"/>
    <col min="9" max="10" width="7.8984375" style="9" customWidth="1"/>
    <col min="11" max="11" width="10.09765625" style="9" customWidth="1"/>
    <col min="12" max="13" width="9.09765625" style="9" customWidth="1"/>
    <col min="14" max="14" width="10.69921875" style="9" customWidth="1"/>
    <col min="15" max="15" width="11.8984375" style="9" customWidth="1"/>
    <col min="16" max="16" width="11.59765625" style="9" customWidth="1"/>
    <col min="17" max="17" width="10.59765625" style="9" customWidth="1"/>
    <col min="18" max="18" width="11" style="9" customWidth="1"/>
    <col min="19" max="19" width="13.69921875" style="9" customWidth="1"/>
    <col min="20" max="20" width="9.8984375" style="9" customWidth="1"/>
    <col min="21" max="16384" width="8.69921875" style="9"/>
  </cols>
  <sheetData>
    <row r="1" spans="1:20" ht="29.4" customHeight="1" x14ac:dyDescent="0.45">
      <c r="R1" s="88" t="s">
        <v>166</v>
      </c>
      <c r="S1" s="88"/>
    </row>
    <row r="2" spans="1:20" s="53" customFormat="1" ht="26.4" customHeight="1" x14ac:dyDescent="0.55000000000000004">
      <c r="A2" s="104" t="s">
        <v>165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52"/>
    </row>
    <row r="3" spans="1:20" s="53" customFormat="1" ht="26.4" customHeight="1" x14ac:dyDescent="0.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52"/>
    </row>
    <row r="4" spans="1:20" s="53" customFormat="1" ht="26.4" customHeight="1" x14ac:dyDescent="0.5">
      <c r="A4" s="102" t="s">
        <v>138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52"/>
    </row>
    <row r="5" spans="1:20" s="53" customFormat="1" ht="26.4" customHeight="1" x14ac:dyDescent="0.5">
      <c r="A5" s="102" t="s">
        <v>139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52"/>
    </row>
    <row r="6" spans="1:20" s="53" customFormat="1" ht="26.4" customHeight="1" x14ac:dyDescent="0.5">
      <c r="A6" s="102" t="s">
        <v>140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52"/>
    </row>
    <row r="7" spans="1:20" ht="23.4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7" customHeight="1" x14ac:dyDescent="0.45">
      <c r="B8" s="5" t="s">
        <v>141</v>
      </c>
      <c r="C8" s="4"/>
      <c r="D8" s="4"/>
      <c r="E8" s="6" t="s">
        <v>40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7" customHeight="1" x14ac:dyDescent="0.4">
      <c r="A9" s="7" t="s">
        <v>30</v>
      </c>
      <c r="B9" s="1" t="s">
        <v>142</v>
      </c>
      <c r="C9" s="1"/>
      <c r="E9" s="6" t="s">
        <v>41</v>
      </c>
      <c r="F9" s="1"/>
      <c r="G9" s="1"/>
      <c r="H9" s="1"/>
      <c r="I9" s="1"/>
    </row>
    <row r="10" spans="1:20" ht="27" customHeight="1" x14ac:dyDescent="0.4">
      <c r="A10" s="7" t="s">
        <v>30</v>
      </c>
      <c r="B10" s="1" t="s">
        <v>152</v>
      </c>
      <c r="C10" s="1"/>
      <c r="E10" s="6" t="s">
        <v>42</v>
      </c>
      <c r="F10" s="1"/>
      <c r="G10" s="1"/>
      <c r="H10" s="1"/>
      <c r="I10" s="1"/>
    </row>
    <row r="11" spans="1:20" ht="27" customHeight="1" x14ac:dyDescent="0.4">
      <c r="A11" s="7" t="s">
        <v>31</v>
      </c>
      <c r="B11" s="1" t="s">
        <v>49</v>
      </c>
      <c r="C11" s="55">
        <v>1500</v>
      </c>
      <c r="D11" s="1" t="s">
        <v>5</v>
      </c>
      <c r="E11" s="6" t="s">
        <v>43</v>
      </c>
      <c r="F11" s="1"/>
      <c r="G11" s="1"/>
      <c r="H11" s="1"/>
      <c r="I11" s="1"/>
    </row>
    <row r="12" spans="1:20" ht="27" customHeight="1" x14ac:dyDescent="0.4">
      <c r="A12" s="21" t="s">
        <v>32</v>
      </c>
      <c r="B12" s="1" t="s">
        <v>53</v>
      </c>
      <c r="C12" s="12">
        <v>15000000</v>
      </c>
      <c r="D12" s="1" t="s">
        <v>47</v>
      </c>
      <c r="E12" s="6" t="s">
        <v>44</v>
      </c>
      <c r="F12" s="1"/>
      <c r="G12" s="1"/>
      <c r="H12" s="1"/>
      <c r="I12" s="1"/>
    </row>
    <row r="13" spans="1:20" ht="27" customHeight="1" x14ac:dyDescent="0.4">
      <c r="A13" s="7" t="s">
        <v>33</v>
      </c>
      <c r="B13" s="1" t="s">
        <v>50</v>
      </c>
      <c r="C13" s="56">
        <f>+C12/C11</f>
        <v>10000</v>
      </c>
      <c r="D13" s="1" t="s">
        <v>48</v>
      </c>
      <c r="E13" s="6" t="s">
        <v>45</v>
      </c>
      <c r="F13" s="1" t="s">
        <v>127</v>
      </c>
      <c r="G13" s="1"/>
      <c r="H13" s="1"/>
      <c r="I13" s="1"/>
    </row>
    <row r="14" spans="1:20" ht="27" customHeight="1" x14ac:dyDescent="0.4">
      <c r="A14" s="7" t="s">
        <v>34</v>
      </c>
      <c r="B14" s="1" t="s">
        <v>55</v>
      </c>
      <c r="C14" s="56">
        <f>+C13*0.1</f>
        <v>1000</v>
      </c>
      <c r="D14" s="1" t="s">
        <v>54</v>
      </c>
      <c r="E14" s="6" t="s">
        <v>125</v>
      </c>
      <c r="F14" s="1" t="s">
        <v>128</v>
      </c>
      <c r="G14" s="1"/>
      <c r="H14" s="1"/>
      <c r="J14" s="6"/>
    </row>
    <row r="15" spans="1:20" ht="27" customHeight="1" x14ac:dyDescent="0.4">
      <c r="A15" s="7" t="s">
        <v>34</v>
      </c>
      <c r="B15" s="1" t="s">
        <v>86</v>
      </c>
      <c r="C15" s="56">
        <v>250</v>
      </c>
      <c r="D15" s="1" t="s">
        <v>106</v>
      </c>
      <c r="E15" s="6" t="s">
        <v>126</v>
      </c>
      <c r="F15" s="1"/>
      <c r="G15" s="1"/>
      <c r="H15" s="1"/>
      <c r="K15" s="6"/>
      <c r="L15" s="10"/>
    </row>
    <row r="16" spans="1:20" ht="10.5" customHeight="1" x14ac:dyDescent="0.4"/>
    <row r="17" spans="1:19" ht="33" customHeight="1" x14ac:dyDescent="0.4">
      <c r="A17" s="79" t="s">
        <v>0</v>
      </c>
      <c r="B17" s="2" t="s">
        <v>1</v>
      </c>
      <c r="C17" s="42"/>
      <c r="D17" s="98" t="s">
        <v>3</v>
      </c>
      <c r="E17" s="99"/>
      <c r="F17" s="77" t="s">
        <v>4</v>
      </c>
      <c r="G17" s="77" t="s">
        <v>105</v>
      </c>
      <c r="H17" s="85" t="s">
        <v>51</v>
      </c>
      <c r="I17" s="86"/>
      <c r="J17" s="86"/>
      <c r="K17" s="87"/>
      <c r="L17" s="85" t="s">
        <v>10</v>
      </c>
      <c r="M17" s="86"/>
      <c r="N17" s="86"/>
      <c r="O17" s="87"/>
      <c r="P17" s="48" t="s">
        <v>169</v>
      </c>
      <c r="Q17" s="96" t="s">
        <v>52</v>
      </c>
      <c r="R17" s="96" t="s">
        <v>7</v>
      </c>
      <c r="S17" s="96" t="s">
        <v>95</v>
      </c>
    </row>
    <row r="18" spans="1:19" ht="34.950000000000003" customHeight="1" x14ac:dyDescent="0.4">
      <c r="A18" s="80"/>
      <c r="B18" s="11" t="s">
        <v>2</v>
      </c>
      <c r="C18" s="11" t="s">
        <v>89</v>
      </c>
      <c r="D18" s="82"/>
      <c r="E18" s="100"/>
      <c r="F18" s="84"/>
      <c r="G18" s="84"/>
      <c r="H18" s="82" t="s">
        <v>5</v>
      </c>
      <c r="I18" s="82" t="s">
        <v>6</v>
      </c>
      <c r="J18" s="82" t="s">
        <v>11</v>
      </c>
      <c r="K18" s="84" t="s">
        <v>12</v>
      </c>
      <c r="L18" s="17" t="s">
        <v>92</v>
      </c>
      <c r="M18" s="17" t="s">
        <v>56</v>
      </c>
      <c r="N18" s="77" t="s">
        <v>46</v>
      </c>
      <c r="O18" s="77" t="s">
        <v>35</v>
      </c>
      <c r="P18" s="18" t="s">
        <v>81</v>
      </c>
      <c r="Q18" s="97"/>
      <c r="R18" s="97"/>
      <c r="S18" s="97"/>
    </row>
    <row r="19" spans="1:19" x14ac:dyDescent="0.4">
      <c r="A19" s="81"/>
      <c r="B19" s="3"/>
      <c r="C19" s="3"/>
      <c r="D19" s="83"/>
      <c r="E19" s="101"/>
      <c r="F19" s="49"/>
      <c r="G19" s="49"/>
      <c r="H19" s="83"/>
      <c r="I19" s="83"/>
      <c r="J19" s="83"/>
      <c r="K19" s="78"/>
      <c r="L19" s="16" t="s">
        <v>15</v>
      </c>
      <c r="M19" s="16" t="s">
        <v>14</v>
      </c>
      <c r="N19" s="78"/>
      <c r="O19" s="78"/>
      <c r="P19" s="16" t="s">
        <v>13</v>
      </c>
      <c r="Q19" s="16" t="s">
        <v>13</v>
      </c>
      <c r="R19" s="16" t="s">
        <v>13</v>
      </c>
      <c r="S19" s="50"/>
    </row>
    <row r="20" spans="1:19" ht="21" customHeight="1" x14ac:dyDescent="0.4">
      <c r="A20" s="22"/>
      <c r="B20" s="23" t="s">
        <v>16</v>
      </c>
      <c r="C20" s="23" t="s">
        <v>17</v>
      </c>
      <c r="D20" s="93" t="s">
        <v>18</v>
      </c>
      <c r="E20" s="95"/>
      <c r="F20" s="23" t="s">
        <v>19</v>
      </c>
      <c r="G20" s="23" t="s">
        <v>20</v>
      </c>
      <c r="H20" s="93" t="s">
        <v>21</v>
      </c>
      <c r="I20" s="94"/>
      <c r="J20" s="95"/>
      <c r="K20" s="23" t="s">
        <v>22</v>
      </c>
      <c r="L20" s="23" t="s">
        <v>23</v>
      </c>
      <c r="M20" s="23" t="s">
        <v>24</v>
      </c>
      <c r="N20" s="24" t="s">
        <v>116</v>
      </c>
      <c r="O20" s="23" t="s">
        <v>117</v>
      </c>
      <c r="P20" s="24" t="s">
        <v>153</v>
      </c>
      <c r="Q20" s="24" t="s">
        <v>154</v>
      </c>
      <c r="R20" s="24" t="s">
        <v>118</v>
      </c>
      <c r="S20" s="23" t="s">
        <v>119</v>
      </c>
    </row>
    <row r="21" spans="1:19" ht="27" customHeight="1" x14ac:dyDescent="0.4">
      <c r="A21" s="25">
        <v>1</v>
      </c>
      <c r="B21" s="26" t="s">
        <v>143</v>
      </c>
      <c r="C21" s="63">
        <v>3710103220135</v>
      </c>
      <c r="D21" s="89" t="s">
        <v>144</v>
      </c>
      <c r="E21" s="90"/>
      <c r="F21" s="27">
        <v>60</v>
      </c>
      <c r="G21" s="27" t="s">
        <v>145</v>
      </c>
      <c r="H21" s="26">
        <v>4</v>
      </c>
      <c r="I21" s="26">
        <v>3</v>
      </c>
      <c r="J21" s="68">
        <v>63.1</v>
      </c>
      <c r="K21" s="65">
        <f>H21+(363.1/400)</f>
        <v>4.9077500000000001</v>
      </c>
      <c r="L21" s="58">
        <v>42.64</v>
      </c>
      <c r="M21" s="58">
        <v>2</v>
      </c>
      <c r="N21" s="28">
        <f>+ROUND(L21*M21,2)</f>
        <v>85.28</v>
      </c>
      <c r="O21" s="57">
        <f>+ROUND(N21/4,2)</f>
        <v>21.32</v>
      </c>
      <c r="P21" s="28">
        <f>+K21*$C$14</f>
        <v>4907.75</v>
      </c>
      <c r="Q21" s="28">
        <f>+O21*$C$15</f>
        <v>5330</v>
      </c>
      <c r="R21" s="28">
        <f>+P21-Q21</f>
        <v>-422.25</v>
      </c>
      <c r="S21" s="27">
        <v>1</v>
      </c>
    </row>
    <row r="22" spans="1:19" ht="27" customHeight="1" x14ac:dyDescent="0.4">
      <c r="A22" s="29">
        <v>2</v>
      </c>
      <c r="B22" s="26" t="s">
        <v>146</v>
      </c>
      <c r="C22" s="63">
        <v>1123456789002</v>
      </c>
      <c r="D22" s="73" t="s">
        <v>144</v>
      </c>
      <c r="E22" s="74"/>
      <c r="F22" s="27">
        <v>61</v>
      </c>
      <c r="G22" s="27" t="s">
        <v>149</v>
      </c>
      <c r="H22" s="26">
        <v>10</v>
      </c>
      <c r="I22" s="26">
        <v>2</v>
      </c>
      <c r="J22" s="68">
        <v>51</v>
      </c>
      <c r="K22" s="65">
        <f>H22+(251/400)</f>
        <v>10.6275</v>
      </c>
      <c r="L22" s="58">
        <v>143.16</v>
      </c>
      <c r="M22" s="58">
        <v>2</v>
      </c>
      <c r="N22" s="28">
        <f>+ROUND(L22*M22,2)</f>
        <v>286.32</v>
      </c>
      <c r="O22" s="57">
        <f>+ROUND(N22/4,2)</f>
        <v>71.58</v>
      </c>
      <c r="P22" s="28">
        <f t="shared" ref="P22:P23" si="0">+K22*$C$14</f>
        <v>10627.5</v>
      </c>
      <c r="Q22" s="28">
        <f t="shared" ref="Q22:Q23" si="1">+O22*$C$15</f>
        <v>17895</v>
      </c>
      <c r="R22" s="28">
        <f>+P22-Q22</f>
        <v>-7267.5</v>
      </c>
      <c r="S22" s="27">
        <v>2</v>
      </c>
    </row>
    <row r="23" spans="1:19" ht="27" customHeight="1" x14ac:dyDescent="0.4">
      <c r="A23" s="29">
        <v>3</v>
      </c>
      <c r="B23" s="26" t="s">
        <v>147</v>
      </c>
      <c r="C23" s="63">
        <v>3210100230152</v>
      </c>
      <c r="D23" s="73" t="s">
        <v>144</v>
      </c>
      <c r="E23" s="74"/>
      <c r="F23" s="27">
        <v>62</v>
      </c>
      <c r="G23" s="27" t="s">
        <v>150</v>
      </c>
      <c r="H23" s="26">
        <v>19</v>
      </c>
      <c r="I23" s="26">
        <v>1</v>
      </c>
      <c r="J23" s="68">
        <v>32</v>
      </c>
      <c r="K23" s="65">
        <f>H23+(132/400)</f>
        <v>19.329999999999998</v>
      </c>
      <c r="L23" s="58">
        <v>359</v>
      </c>
      <c r="M23" s="58">
        <v>2</v>
      </c>
      <c r="N23" s="28">
        <f t="shared" ref="N23" si="2">+ROUND(L23*M23,2)</f>
        <v>718</v>
      </c>
      <c r="O23" s="57">
        <f t="shared" ref="O23" si="3">+ROUND(N23/4,2)</f>
        <v>179.5</v>
      </c>
      <c r="P23" s="28">
        <f t="shared" si="0"/>
        <v>19330</v>
      </c>
      <c r="Q23" s="28">
        <f t="shared" si="1"/>
        <v>44875</v>
      </c>
      <c r="R23" s="28">
        <f t="shared" ref="R23:R24" si="4">+P23-Q23</f>
        <v>-25545</v>
      </c>
      <c r="S23" s="27">
        <v>3</v>
      </c>
    </row>
    <row r="24" spans="1:19" ht="27" customHeight="1" x14ac:dyDescent="0.4">
      <c r="A24" s="29">
        <v>4</v>
      </c>
      <c r="B24" s="26" t="s">
        <v>148</v>
      </c>
      <c r="C24" s="63">
        <v>3210100124566</v>
      </c>
      <c r="D24" s="73" t="s">
        <v>144</v>
      </c>
      <c r="E24" s="74"/>
      <c r="F24" s="27">
        <v>63</v>
      </c>
      <c r="G24" s="27" t="s">
        <v>151</v>
      </c>
      <c r="H24" s="26">
        <v>40</v>
      </c>
      <c r="I24" s="26">
        <v>3</v>
      </c>
      <c r="J24" s="68">
        <v>60</v>
      </c>
      <c r="K24" s="65">
        <f>H24+(360/400)</f>
        <v>40.9</v>
      </c>
      <c r="L24" s="58">
        <v>621.28</v>
      </c>
      <c r="M24" s="58">
        <v>2</v>
      </c>
      <c r="N24" s="28">
        <f>+ROUND(L24*M24,2)</f>
        <v>1242.56</v>
      </c>
      <c r="O24" s="57">
        <f>+ROUND(N24/4,2)</f>
        <v>310.64</v>
      </c>
      <c r="P24" s="28">
        <f>+K24*$C$14</f>
        <v>40900</v>
      </c>
      <c r="Q24" s="28">
        <f>+O24*$C$15</f>
        <v>77660</v>
      </c>
      <c r="R24" s="28">
        <f t="shared" si="4"/>
        <v>-36760</v>
      </c>
      <c r="S24" s="27">
        <v>4</v>
      </c>
    </row>
    <row r="25" spans="1:19" ht="27" customHeight="1" x14ac:dyDescent="0.4">
      <c r="A25" s="29"/>
      <c r="B25" s="30"/>
      <c r="C25" s="63"/>
      <c r="D25" s="73"/>
      <c r="E25" s="74"/>
      <c r="F25" s="29"/>
      <c r="G25" s="29"/>
      <c r="H25" s="30"/>
      <c r="I25" s="30"/>
      <c r="J25" s="69"/>
      <c r="K25" s="66"/>
      <c r="L25" s="59"/>
      <c r="M25" s="59"/>
      <c r="N25" s="31"/>
      <c r="O25" s="30"/>
      <c r="P25" s="30"/>
      <c r="Q25" s="30"/>
      <c r="R25" s="30"/>
      <c r="S25" s="29"/>
    </row>
    <row r="26" spans="1:19" ht="27" customHeight="1" x14ac:dyDescent="0.4">
      <c r="A26" s="32"/>
      <c r="B26" s="33"/>
      <c r="C26" s="64"/>
      <c r="D26" s="91"/>
      <c r="E26" s="92"/>
      <c r="F26" s="32"/>
      <c r="G26" s="32"/>
      <c r="H26" s="33"/>
      <c r="I26" s="33"/>
      <c r="J26" s="70"/>
      <c r="K26" s="67"/>
      <c r="L26" s="60"/>
      <c r="M26" s="60"/>
      <c r="N26" s="34"/>
      <c r="O26" s="33"/>
      <c r="P26" s="33"/>
      <c r="Q26" s="33"/>
      <c r="R26" s="33"/>
      <c r="S26" s="32"/>
    </row>
    <row r="29" spans="1:19" s="1" customFormat="1" ht="27" customHeight="1" x14ac:dyDescent="0.4">
      <c r="B29" s="51" t="s">
        <v>110</v>
      </c>
      <c r="C29" s="44" t="s">
        <v>101</v>
      </c>
      <c r="F29" s="43" t="s">
        <v>36</v>
      </c>
      <c r="G29" s="75" t="s">
        <v>113</v>
      </c>
      <c r="H29" s="75"/>
      <c r="I29" s="75"/>
      <c r="J29" s="75"/>
      <c r="K29" s="1" t="s">
        <v>102</v>
      </c>
      <c r="N29" s="45" t="s">
        <v>36</v>
      </c>
      <c r="O29" s="75" t="s">
        <v>114</v>
      </c>
      <c r="P29" s="75"/>
      <c r="Q29" s="75"/>
      <c r="R29" s="46" t="s">
        <v>107</v>
      </c>
    </row>
    <row r="30" spans="1:19" s="1" customFormat="1" ht="27" customHeight="1" x14ac:dyDescent="0.4">
      <c r="B30" s="46" t="s">
        <v>112</v>
      </c>
      <c r="G30" s="75" t="s">
        <v>108</v>
      </c>
      <c r="H30" s="75"/>
      <c r="I30" s="75"/>
      <c r="J30" s="75"/>
      <c r="N30" s="47"/>
      <c r="O30" s="75" t="s">
        <v>115</v>
      </c>
      <c r="P30" s="75"/>
      <c r="Q30" s="75"/>
    </row>
    <row r="31" spans="1:19" s="1" customFormat="1" ht="24.6" customHeight="1" x14ac:dyDescent="0.4">
      <c r="B31" s="6" t="s">
        <v>103</v>
      </c>
      <c r="G31" s="76" t="s">
        <v>104</v>
      </c>
      <c r="H31" s="76"/>
      <c r="I31" s="76"/>
      <c r="J31" s="76"/>
      <c r="N31" s="47"/>
      <c r="O31" s="75" t="s">
        <v>109</v>
      </c>
      <c r="P31" s="75"/>
      <c r="Q31" s="75"/>
    </row>
    <row r="32" spans="1:19" s="1" customFormat="1" ht="24.6" customHeight="1" x14ac:dyDescent="0.4">
      <c r="B32" s="44" t="s">
        <v>111</v>
      </c>
      <c r="C32" s="46"/>
      <c r="F32" s="45" t="s">
        <v>37</v>
      </c>
      <c r="G32" s="75" t="s">
        <v>113</v>
      </c>
      <c r="H32" s="75"/>
      <c r="I32" s="75"/>
      <c r="J32" s="75"/>
      <c r="N32" s="45" t="s">
        <v>37</v>
      </c>
      <c r="O32" s="75" t="s">
        <v>113</v>
      </c>
      <c r="P32" s="75"/>
      <c r="Q32" s="75"/>
    </row>
    <row r="33" spans="1:20" x14ac:dyDescent="0.4">
      <c r="L33" s="35"/>
      <c r="M33" s="35"/>
      <c r="N33" s="35"/>
    </row>
    <row r="34" spans="1:20" ht="25.2" x14ac:dyDescent="0.4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"/>
    </row>
  </sheetData>
  <mergeCells count="37">
    <mergeCell ref="R17:R18"/>
    <mergeCell ref="S17:S18"/>
    <mergeCell ref="H18:H19"/>
    <mergeCell ref="D17:E19"/>
    <mergeCell ref="F17:F18"/>
    <mergeCell ref="G17:G18"/>
    <mergeCell ref="H17:K17"/>
    <mergeCell ref="L17:O17"/>
    <mergeCell ref="G31:J31"/>
    <mergeCell ref="O31:Q31"/>
    <mergeCell ref="G32:J32"/>
    <mergeCell ref="O32:Q32"/>
    <mergeCell ref="K18:K19"/>
    <mergeCell ref="N18:N19"/>
    <mergeCell ref="O18:O19"/>
    <mergeCell ref="O29:Q29"/>
    <mergeCell ref="H20:J20"/>
    <mergeCell ref="I18:I19"/>
    <mergeCell ref="J18:J19"/>
    <mergeCell ref="G29:J29"/>
    <mergeCell ref="Q17:Q18"/>
    <mergeCell ref="D26:E26"/>
    <mergeCell ref="A2:S2"/>
    <mergeCell ref="R1:S1"/>
    <mergeCell ref="G30:J30"/>
    <mergeCell ref="O30:Q30"/>
    <mergeCell ref="D20:E20"/>
    <mergeCell ref="D22:E22"/>
    <mergeCell ref="D23:E23"/>
    <mergeCell ref="D24:E24"/>
    <mergeCell ref="D25:E25"/>
    <mergeCell ref="D21:E21"/>
    <mergeCell ref="A3:S3"/>
    <mergeCell ref="A4:S4"/>
    <mergeCell ref="A5:S5"/>
    <mergeCell ref="A6:S6"/>
    <mergeCell ref="A17:A19"/>
  </mergeCells>
  <printOptions horizontalCentered="1"/>
  <pageMargins left="0.19685039370078741" right="0.19685039370078741" top="0.70866141732283472" bottom="0.19685039370078741" header="0.43307086614173229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form</vt:lpstr>
      <vt:lpstr>คำอธิบาย</vt:lpstr>
      <vt:lpstr>EX.</vt:lpstr>
      <vt:lpstr>EX.!Print_Area</vt:lpstr>
      <vt:lpstr>form!Print_Area</vt:lpstr>
      <vt:lpstr>คำอธิบาย!Print_Area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wareerat55</dc:creator>
  <cp:lastModifiedBy>499-60</cp:lastModifiedBy>
  <cp:lastPrinted>2019-02-28T04:08:48Z</cp:lastPrinted>
  <dcterms:created xsi:type="dcterms:W3CDTF">2017-11-23T06:21:46Z</dcterms:created>
  <dcterms:modified xsi:type="dcterms:W3CDTF">2019-03-05T08:49:21Z</dcterms:modified>
</cp:coreProperties>
</file>